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35" windowWidth="19320" windowHeight="13035" activeTab="2"/>
  </bookViews>
  <sheets>
    <sheet name="Титульный лист" sheetId="3" r:id="rId1"/>
    <sheet name="Приложение 1" sheetId="2" r:id="rId2"/>
    <sheet name="Приложение 2" sheetId="1" r:id="rId3"/>
    <sheet name="Приложение 5" sheetId="4" r:id="rId4"/>
  </sheets>
  <definedNames>
    <definedName name="TABLE" localSheetId="2">'Приложение 2'!$A$5:$F$41</definedName>
    <definedName name="_xlnm.Print_Titles" localSheetId="2">'Приложение 2'!$5:$5</definedName>
    <definedName name="_xlnm.Print_Area" localSheetId="2">'Приложение 2'!$A$1:$F$45</definedName>
  </definedNames>
  <calcPr calcId="125725"/>
</workbook>
</file>

<file path=xl/calcChain.xml><?xml version="1.0" encoding="utf-8"?>
<calcChain xmlns="http://schemas.openxmlformats.org/spreadsheetml/2006/main">
  <c r="E14" i="1"/>
  <c r="F14"/>
  <c r="D14"/>
  <c r="F31"/>
  <c r="F30"/>
  <c r="F24"/>
  <c r="E30"/>
  <c r="E24"/>
  <c r="E31"/>
  <c r="D32"/>
  <c r="D30" s="1"/>
  <c r="D24" s="1"/>
  <c r="D12" s="1"/>
  <c r="F39"/>
  <c r="E39"/>
  <c r="F36"/>
  <c r="E36"/>
  <c r="D36"/>
  <c r="F20"/>
  <c r="E20"/>
  <c r="F19"/>
  <c r="E19"/>
  <c r="D19"/>
  <c r="E15" i="4"/>
  <c r="D15"/>
  <c r="E14"/>
  <c r="G14"/>
  <c r="F14"/>
  <c r="D14"/>
</calcChain>
</file>

<file path=xl/sharedStrings.xml><?xml version="1.0" encoding="utf-8"?>
<sst xmlns="http://schemas.openxmlformats.org/spreadsheetml/2006/main" count="242" uniqueCount="177">
  <si>
    <t>Наименование показателей</t>
  </si>
  <si>
    <t>Единица измерения</t>
  </si>
  <si>
    <t>1.</t>
  </si>
  <si>
    <t>Показатели эффективности деятельности организации</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</si>
  <si>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</si>
  <si>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</si>
  <si>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</si>
  <si>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</si>
  <si>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</si>
  <si>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</si>
  <si>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</si>
  <si>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</si>
  <si>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</si>
  <si>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</si>
  <si>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</si>
  <si>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</si>
  <si>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t>
  </si>
  <si>
    <t>3.</t>
  </si>
  <si>
    <t>3.1.</t>
  </si>
  <si>
    <t>МВт</t>
  </si>
  <si>
    <t>3.2.</t>
  </si>
  <si>
    <t>МВт·ч</t>
  </si>
  <si>
    <t>3.3.</t>
  </si>
  <si>
    <t>тыс. кВт·ч</t>
  </si>
  <si>
    <t>3.5.</t>
  </si>
  <si>
    <t>3.6.</t>
  </si>
  <si>
    <t>3.7.</t>
  </si>
  <si>
    <t>3.8.</t>
  </si>
  <si>
    <t>4.</t>
  </si>
  <si>
    <t>Необходимая валовая выручка по регулируемым видам деятельности организации - всего</t>
  </si>
  <si>
    <t>4.1.</t>
  </si>
  <si>
    <t>оплата труда</t>
  </si>
  <si>
    <t>ремонт основных фондов</t>
  </si>
  <si>
    <t>материальные затраты</t>
  </si>
  <si>
    <t>4.2.</t>
  </si>
  <si>
    <t>4.3.</t>
  </si>
  <si>
    <t>4.4.</t>
  </si>
  <si>
    <t>4.4.1.</t>
  </si>
  <si>
    <t>Реквизиты инвестиционной программы (кем утверждена, дата утверждения, номер приказа)</t>
  </si>
  <si>
    <t>Справочно:</t>
  </si>
  <si>
    <t>у.е.</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</si>
  <si>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</si>
  <si>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</si>
  <si>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</si>
  <si>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</si>
  <si>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</si>
  <si>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</si>
  <si>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</si>
  <si>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</si>
  <si>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5.3.</t>
  </si>
  <si>
    <t>Реквизиты отраслевого тарифного соглашения (дата утверждения, срок действия)</t>
  </si>
  <si>
    <t>Уставный капитал (складочный капитал, уставный фонд, вклады товарищей)</t>
  </si>
  <si>
    <t>Анализ финансовой устойчивости по величине излишка (недостатка) собственных оборотных средств</t>
  </si>
  <si>
    <t>№ 
п/п</t>
  </si>
  <si>
    <t>Приложение № 2
к предложению о размере цен (тарифов), долгосрочных параметров регулирования</t>
  </si>
  <si>
    <r>
      <t xml:space="preserve">Расчетный объем услуг в части управления технологическими режимами </t>
    </r>
    <r>
      <rPr>
        <vertAlign val="superscript"/>
        <sz val="12"/>
        <rFont val="Times New Roman"/>
        <family val="1"/>
        <charset val="204"/>
      </rPr>
      <t>2</t>
    </r>
  </si>
  <si>
    <r>
      <t xml:space="preserve">Расчетный объем услуг в части обеспечения надежности </t>
    </r>
    <r>
      <rPr>
        <vertAlign val="superscript"/>
        <sz val="12"/>
        <rFont val="Times New Roman"/>
        <family val="1"/>
        <charset val="204"/>
      </rPr>
      <t>2</t>
    </r>
  </si>
  <si>
    <r>
      <t xml:space="preserve">Заявленная мощность </t>
    </r>
    <r>
      <rPr>
        <vertAlign val="superscript"/>
        <sz val="12"/>
        <rFont val="Times New Roman"/>
        <family val="1"/>
        <charset val="204"/>
      </rPr>
      <t>3</t>
    </r>
  </si>
  <si>
    <t xml:space="preserve">
3.4.</t>
  </si>
  <si>
    <t xml:space="preserve">
тыс. кВт·ч</t>
  </si>
  <si>
    <r>
      <t xml:space="preserve">
Объем полезного отпуска электроэнергии - всего </t>
    </r>
    <r>
      <rPr>
        <vertAlign val="superscript"/>
        <sz val="12"/>
        <rFont val="Times New Roman"/>
        <family val="1"/>
        <charset val="204"/>
      </rPr>
      <t>3</t>
    </r>
  </si>
  <si>
    <r>
      <t xml:space="preserve">Объем полезного отпуска электроэнергии населению и приравненным к нему категориям потребителей </t>
    </r>
    <r>
      <rPr>
        <vertAlign val="superscript"/>
        <sz val="12"/>
        <rFont val="Times New Roman"/>
        <family val="1"/>
        <charset val="204"/>
      </rPr>
      <t>3</t>
    </r>
  </si>
  <si>
    <r>
      <t>Норматив потерь электрической энергии (с указанием реквизитов приказа Минэнерго России, которым утверждены нормативы)</t>
    </r>
    <r>
      <rPr>
        <vertAlign val="superscript"/>
        <sz val="12"/>
        <rFont val="Times New Roman"/>
        <family val="1"/>
        <charset val="204"/>
      </rPr>
      <t>3</t>
    </r>
  </si>
  <si>
    <t>Показатели регулируемых 
видов деятельности организации</t>
  </si>
  <si>
    <t>Рентабельность продаж (величина прибыли от продаж 
в каждом рубле выручки). 
Нормальное значение для данной отрасли от 9 процентов и более</t>
  </si>
  <si>
    <r>
      <t>Реквизиты программы энергоэффективности (кем утверждена, дата утверждения, номер приказа)</t>
    </r>
    <r>
      <rPr>
        <vertAlign val="superscript"/>
        <sz val="12"/>
        <rFont val="Times New Roman"/>
        <family val="1"/>
        <charset val="204"/>
      </rPr>
      <t>3</t>
    </r>
  </si>
  <si>
    <r>
      <t xml:space="preserve">Суммарный объем производства и потребления электрической энергии участниками оптового рынка электрической энергии </t>
    </r>
    <r>
      <rPr>
        <vertAlign val="superscript"/>
        <sz val="12"/>
        <rFont val="Times New Roman"/>
        <family val="1"/>
        <charset val="204"/>
      </rPr>
      <t>4</t>
    </r>
  </si>
  <si>
    <t>в том числе:</t>
  </si>
  <si>
    <r>
      <t xml:space="preserve">Расходы, связанные
с производством
и реализацией </t>
    </r>
    <r>
      <rPr>
        <vertAlign val="superscript"/>
        <sz val="12"/>
        <rFont val="Times New Roman"/>
        <family val="1"/>
        <charset val="204"/>
      </rPr>
      <t>2, 4</t>
    </r>
    <r>
      <rPr>
        <sz val="12"/>
        <rFont val="Times New Roman"/>
        <family val="1"/>
        <charset val="204"/>
      </rPr>
      <t xml:space="preserve">; подконтрольные расходы </t>
    </r>
    <r>
      <rPr>
        <vertAlign val="superscript"/>
        <sz val="12"/>
        <rFont val="Times New Roman"/>
        <family val="1"/>
        <charset val="204"/>
      </rPr>
      <t>3</t>
    </r>
    <r>
      <rPr>
        <sz val="12"/>
        <rFont val="Times New Roman"/>
        <family val="1"/>
        <charset val="204"/>
      </rPr>
      <t xml:space="preserve"> - всего</t>
    </r>
  </si>
  <si>
    <r>
      <t xml:space="preserve">Расходы, за исключением указанных в подпункте 4.1 </t>
    </r>
    <r>
      <rPr>
        <vertAlign val="superscript"/>
        <sz val="12"/>
        <rFont val="Times New Roman"/>
        <family val="1"/>
        <charset val="204"/>
      </rPr>
      <t>2, 4</t>
    </r>
    <r>
      <rPr>
        <sz val="12"/>
        <rFont val="Times New Roman"/>
        <family val="1"/>
        <charset val="204"/>
      </rPr>
      <t xml:space="preserve">; неподконтрольные расходы </t>
    </r>
    <r>
      <rPr>
        <vertAlign val="superscript"/>
        <sz val="12"/>
        <rFont val="Times New Roman"/>
        <family val="1"/>
        <charset val="204"/>
      </rPr>
      <t>3</t>
    </r>
    <r>
      <rPr>
        <sz val="12"/>
        <rFont val="Times New Roman"/>
        <family val="1"/>
        <charset val="204"/>
      </rPr>
      <t xml:space="preserve"> - всего </t>
    </r>
    <r>
      <rPr>
        <vertAlign val="superscript"/>
        <sz val="12"/>
        <rFont val="Times New Roman"/>
        <family val="1"/>
        <charset val="204"/>
      </rPr>
      <t>3</t>
    </r>
  </si>
  <si>
    <t>Выпадающие, 
излишние доходы (расходы) прошлых лет</t>
  </si>
  <si>
    <r>
      <t xml:space="preserve">Объем условных единиц </t>
    </r>
    <r>
      <rPr>
        <vertAlign val="superscript"/>
        <sz val="12"/>
        <rFont val="Times New Roman"/>
        <family val="1"/>
        <charset val="204"/>
      </rPr>
      <t>3</t>
    </r>
  </si>
  <si>
    <r>
      <t xml:space="preserve">Операционные расходы на условную единицу </t>
    </r>
    <r>
      <rPr>
        <vertAlign val="superscript"/>
        <sz val="12"/>
        <rFont val="Times New Roman"/>
        <family val="1"/>
        <charset val="204"/>
      </rPr>
      <t>3</t>
    </r>
  </si>
  <si>
    <t>тыс. рублей на 
человека</t>
  </si>
  <si>
    <r>
      <t>_____</t>
    </r>
    <r>
      <rPr>
        <vertAlign val="superscript"/>
        <sz val="10"/>
        <rFont val="Times New Roman"/>
        <family val="1"/>
        <charset val="204"/>
      </rPr>
      <t>1</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</si>
  <si>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r>
      <t>_____</t>
    </r>
    <r>
      <rPr>
        <vertAlign val="superscript"/>
        <sz val="10"/>
        <rFont val="Times New Roman"/>
        <family val="1"/>
        <charset val="204"/>
      </rPr>
      <t>2</t>
    </r>
    <r>
      <rPr>
        <sz val="10"/>
        <color indexed="9"/>
        <rFont val="Times New Roman"/>
        <family val="1"/>
        <charset val="204"/>
      </rPr>
      <t>_</t>
    </r>
    <r>
      <rPr>
        <sz val="10"/>
        <rFont val="Times New Roman"/>
        <family val="1"/>
        <charset val="204"/>
      </rPr>
      <t>Заполняются организацией, осуществляющей оперативно-диспетчерское управление в электроэнергетике.</t>
    </r>
  </si>
  <si>
    <r>
      <t>_____</t>
    </r>
    <r>
      <rPr>
        <vertAlign val="superscript"/>
        <sz val="10"/>
        <rFont val="Times New Roman"/>
        <family val="1"/>
        <charset val="204"/>
      </rPr>
      <t>3</t>
    </r>
    <r>
      <rPr>
        <sz val="10"/>
        <color indexed="9"/>
        <rFont val="Times New Roman"/>
        <family val="1"/>
        <charset val="204"/>
      </rPr>
      <t>_</t>
    </r>
    <r>
      <rPr>
        <sz val="10"/>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</si>
  <si>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vertAlign val="superscript"/>
        <sz val="10"/>
        <rFont val="Times New Roman"/>
        <family val="1"/>
        <charset val="204"/>
      </rPr>
      <t>4</t>
    </r>
    <r>
      <rPr>
        <sz val="10"/>
        <color indexed="9"/>
        <rFont val="Times New Roman"/>
        <family val="1"/>
        <charset val="204"/>
      </rPr>
      <t>_</t>
    </r>
    <r>
      <rPr>
        <sz val="10"/>
        <rFont val="Times New Roman"/>
        <family val="1"/>
        <charset val="204"/>
      </rPr>
      <t>Заполняются коммерческим оператором оптового рынка электрической энергии (мощности).</t>
    </r>
  </si>
  <si>
    <t>Раздел 2.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</si>
  <si>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Инвестиции, осуществляемые 
за счет тарифных источников</t>
  </si>
  <si>
    <t>Предложения 
на расчетный период регулирования (2015)</t>
  </si>
  <si>
    <t>Фактические показатели 
за год, предшествующий базовому периоду (2013)</t>
  </si>
  <si>
    <t>-</t>
  </si>
  <si>
    <t>Постановление РЭК Кемеровской области от 10 сентября 2013 года №286 "О внесении изменений в постановление региональной энергетической комиссии Кемеровской области от 12.07.2011 №115 "Об установлении требований к программам в области энергосбережения и повышения энергетической эффективности организаций, осуществляющих регулируемые виды деятельности в сфере энергоснабжения на территории Кемеровской области" (в редакции постановлений РЭК Кемеровской области от 27.12.2011 №412, от 29.02.2012 №36, от 27.04.2012 №89, от 13.07.2012 №200, от 15.02.2013 №30"</t>
  </si>
  <si>
    <t>Отраслевое тарифное соглашение в электроэнергетике Российской Федерации на 2013-2015 годы от 18.03.2013, 
18.03.2013-31.12.2015</t>
  </si>
  <si>
    <r>
      <t xml:space="preserve">Показатели, утвержденные 
на базовый период </t>
    </r>
    <r>
      <rPr>
        <vertAlign val="superscript"/>
        <sz val="12"/>
        <rFont val="Times New Roman"/>
        <family val="1"/>
        <charset val="204"/>
      </rPr>
      <t xml:space="preserve">1 </t>
    </r>
    <r>
      <rPr>
        <sz val="12"/>
        <rFont val="Times New Roman"/>
        <family val="1"/>
        <charset val="204"/>
      </rPr>
      <t>(2014)</t>
    </r>
  </si>
  <si>
    <t>Раздел 1. Информация об организации</t>
  </si>
  <si>
    <t>Приложение</t>
  </si>
  <si>
    <t>к стандартам раскрытия информации субъектами оптового и розничных рынков электрической энергии</t>
  </si>
  <si>
    <t>(в ред. Постановления Правительства РФ</t>
  </si>
  <si>
    <t>от 09.08.2014 № 787)</t>
  </si>
  <si>
    <t>ПРЕДЛОЖЕНИЕ</t>
  </si>
  <si>
    <t>о размере цен (тарифов) на услуги по передаче электрической энергии, долгосрочных параметров регулирования</t>
  </si>
  <si>
    <t>год</t>
  </si>
  <si>
    <t>(расчетный период регулирования)</t>
  </si>
  <si>
    <t>(полное и сокращенное наименование юридического лица)</t>
  </si>
  <si>
    <t>Приложение № 5
к предложению о размере цен (тарифов), долгосрочных параметров регулирования</t>
  </si>
  <si>
    <t>Раздел 3. Цены (тарифы) по регулируемым видам деятельности организации</t>
  </si>
  <si>
    <t>Единица изменения</t>
  </si>
  <si>
    <t>1-е полу-годие</t>
  </si>
  <si>
    <t>2-е полу-годие</t>
  </si>
  <si>
    <t>Для организаций, относящихся к субъектам естественных монополий</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</si>
  <si>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</si>
  <si>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</si>
  <si>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</si>
  <si>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</si>
  <si>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</si>
  <si>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 xml:space="preserve">услуги по передаче электрической энергии (мощности) </t>
  </si>
  <si>
    <t>двухставочный тариф</t>
  </si>
  <si>
    <t>ставка на содержание сетей</t>
  </si>
  <si>
    <t>ставка на оплату технологического расхода (потерь)</t>
  </si>
  <si>
    <t>одноставочный тариф</t>
  </si>
  <si>
    <t>На услуги коммерческого оператора оптового рынка электрической энергии (мощности)</t>
  </si>
  <si>
    <t>Для гарантирующих поставщиков</t>
  </si>
  <si>
    <t>величина сбытовой надбавки для тарифной группы потребителей "население" и приравненных к нему категорий потребителей</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</si>
  <si>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</si>
  <si>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доходность продаж для прочих потребителей:</t>
  </si>
  <si>
    <t>менее 150 кВт</t>
  </si>
  <si>
    <t>от 150 кВт до 670 кВт</t>
  </si>
  <si>
    <t>от 670 кВт до 10 МВт</t>
  </si>
  <si>
    <t>не менее 10 МВт</t>
  </si>
  <si>
    <t>Для генерирующих объектов</t>
  </si>
  <si>
    <t>цена на электрическую энергию</t>
  </si>
  <si>
    <t>руб./тыс. кВт·ч</t>
  </si>
  <si>
    <t>в том числе топливная составляющая</t>
  </si>
  <si>
    <t>цена на генерирующую мощность</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</si>
  <si>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</si>
  <si>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</si>
  <si>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</si>
  <si>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</si>
  <si>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</si>
  <si>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</si>
  <si>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r>
      <t>1,2 - 2,5 кг/см</t>
    </r>
    <r>
      <rPr>
        <vertAlign val="superscript"/>
        <sz val="11"/>
        <color indexed="8"/>
        <rFont val="Times New Roman"/>
        <family val="1"/>
        <charset val="204"/>
      </rPr>
      <t>2</t>
    </r>
  </si>
  <si>
    <r>
      <t>2,5 - 7,0 кг/см</t>
    </r>
    <r>
      <rPr>
        <vertAlign val="superscript"/>
        <sz val="11"/>
        <color indexed="8"/>
        <rFont val="Times New Roman"/>
        <family val="1"/>
        <charset val="204"/>
      </rPr>
      <t>2</t>
    </r>
  </si>
  <si>
    <r>
      <t>7,0 - 13,0 кг/см</t>
    </r>
    <r>
      <rPr>
        <vertAlign val="superscript"/>
        <sz val="11"/>
        <color indexed="8"/>
        <rFont val="Times New Roman"/>
        <family val="1"/>
        <charset val="204"/>
      </rPr>
      <t>2</t>
    </r>
  </si>
  <si>
    <r>
      <t>&gt; 13 кг/см</t>
    </r>
    <r>
      <rPr>
        <vertAlign val="superscript"/>
        <sz val="11"/>
        <color indexed="8"/>
        <rFont val="Times New Roman"/>
        <family val="1"/>
        <charset val="204"/>
      </rPr>
      <t>2</t>
    </r>
  </si>
  <si>
    <t>4.3.3.</t>
  </si>
  <si>
    <t>тариф на острый и редуцированный пар</t>
  </si>
  <si>
    <t>двухставочный тариф на тепловую энергию</t>
  </si>
  <si>
    <t>ставка на содержание тепловой мощности</t>
  </si>
  <si>
    <t>руб./Гкал/ч в месяц</t>
  </si>
  <si>
    <t>4.4.2.</t>
  </si>
  <si>
    <t>тариф на тепловую энергию</t>
  </si>
  <si>
    <t>4.5.</t>
  </si>
  <si>
    <t>средний тариф на теплоноситель, в том числе:</t>
  </si>
  <si>
    <t>руб./куб. метра</t>
  </si>
  <si>
    <t>вода</t>
  </si>
  <si>
    <t>пар</t>
  </si>
  <si>
    <r>
      <t>_____</t>
    </r>
    <r>
      <rPr>
        <sz val="10"/>
        <rFont val="Times New Roman"/>
        <family val="1"/>
        <charset val="204"/>
      </rPr>
      <t>*</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</si>
  <si>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t>Филиал ОАО "МРСК Сибири" - "Кузбассэнерго - РЭС"</t>
  </si>
  <si>
    <t>Филиал Открытого Акционерного Общества "Межрегиональная распределительная сетевая компания Сибири" - "Кузбассэнерго - региональные электрические сети"</t>
  </si>
  <si>
    <t>на 2015</t>
  </si>
  <si>
    <t>Фактические показатели за год, предшествующий базовому периоду (2013)</t>
  </si>
  <si>
    <t>Показатели, утвержденные на базовый период *   (2014)</t>
  </si>
  <si>
    <t>Предложения на расчетный период регулирования (2015)</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</si>
  <si>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</si>
  <si>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</si>
  <si>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</si>
  <si>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</si>
  <si>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</si>
  <si>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</si>
  <si>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</si>
  <si>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</si>
  <si>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</si>
  <si>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</si>
  <si>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Филиал Открытого Акционерного Общества «Межрегиональная распределительная сетевая компания Сибири» - «Кузбассэнерго – региональные электрические сети»</t>
  </si>
  <si>
    <t>Филиал ОАО «МРСК Сибири» - «Кузбассэнерго – РЭС»</t>
  </si>
  <si>
    <t>Антонов Юрий Витальевич</t>
  </si>
  <si>
    <t>keinfo@ke.mrsks.ru</t>
  </si>
  <si>
    <t>(3842) 45-53-10</t>
  </si>
  <si>
    <t>(3842) 45-30-69</t>
  </si>
  <si>
    <t>Приложение № 1
к предложению о размере цен (тарифов), долгосрочных 
параметров регулирования</t>
  </si>
  <si>
    <t>650099, Российская Федерация,  Кемеровская область, г. Кемерово, ул. Н. Островского,  дом  11</t>
  </si>
  <si>
    <t>ИПР одобрена Советом директоров ОАО "МРСК Сибири" 31.03.2014 (выписка из протокола №137/14 заседания Совета директоров ОАО "МРСК Сибири" (475050 тыс.руб.)</t>
  </si>
  <si>
    <t xml:space="preserve">Приложение 7 к вопросу №69 протокола заседания Правления РЭК Кемеровской области от 31.12.2012 № 82-э </t>
  </si>
  <si>
    <t>данные по уставному капиталу отсутствуют, т.к. регулируемая организация является филиалом</t>
  </si>
  <si>
    <t>Данный показатель не подлежит расчету, т.к. регулируемая организация является филиалом</t>
  </si>
</sst>
</file>

<file path=xl/styles.xml><?xml version="1.0" encoding="utf-8"?>
<styleSheet xmlns="http://schemas.openxmlformats.org/spreadsheetml/2006/main">
  <numFmts count="1">
    <numFmt numFmtId="164" formatCode="0.0%"/>
  </numFmts>
  <fonts count="18">
    <font>
      <sz val="10"/>
      <name val="Arial Cyr"/>
      <charset val="204"/>
    </font>
    <font>
      <sz val="12"/>
      <name val="Times New Roman"/>
      <family val="1"/>
      <charset val="204"/>
    </font>
    <font>
      <vertAlign val="superscript"/>
      <sz val="12"/>
      <name val="Times New Roman"/>
      <family val="1"/>
      <charset val="204"/>
    </font>
    <font>
      <sz val="10"/>
      <name val="Times New Roman"/>
      <family val="1"/>
      <charset val="204"/>
    </font>
    <font>
      <i/>
      <sz val="12"/>
      <name val="Times New Roman"/>
      <family val="1"/>
      <charset val="204"/>
    </font>
    <font>
      <sz val="10"/>
      <color indexed="9"/>
      <name val="Times New Roman"/>
      <family val="1"/>
      <charset val="204"/>
    </font>
    <font>
      <vertAlign val="superscript"/>
      <sz val="10"/>
      <name val="Times New Roman"/>
      <family val="1"/>
      <charset val="204"/>
    </font>
    <font>
      <sz val="13"/>
      <name val="Times New Roman"/>
      <family val="1"/>
      <charset val="204"/>
    </font>
    <font>
      <sz val="11"/>
      <name val="Times New Roman Cyr"/>
      <charset val="204"/>
    </font>
    <font>
      <sz val="11"/>
      <color indexed="8"/>
      <name val="Calibri"/>
      <family val="2"/>
      <charset val="204"/>
    </font>
    <font>
      <sz val="9"/>
      <name val="Times New Roman"/>
      <family val="1"/>
      <charset val="204"/>
    </font>
    <font>
      <b/>
      <sz val="13"/>
      <name val="Times New Roman"/>
      <family val="1"/>
      <charset val="204"/>
    </font>
    <font>
      <sz val="1"/>
      <name val="Times New Roman"/>
      <family val="1"/>
      <charset val="204"/>
    </font>
    <font>
      <sz val="11"/>
      <color indexed="8"/>
      <name val="Times New Roman"/>
      <family val="1"/>
      <charset val="204"/>
    </font>
    <font>
      <sz val="11"/>
      <name val="Times New Roman"/>
      <family val="1"/>
      <charset val="204"/>
    </font>
    <font>
      <vertAlign val="superscript"/>
      <sz val="11"/>
      <color indexed="8"/>
      <name val="Times New Roman"/>
      <family val="1"/>
      <charset val="204"/>
    </font>
    <font>
      <b/>
      <sz val="12"/>
      <name val="Times New Roman"/>
      <family val="1"/>
      <charset val="204"/>
    </font>
    <font>
      <u/>
      <sz val="10"/>
      <color theme="10"/>
      <name val="Arial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7" fillId="0" borderId="0" applyNumberFormat="0" applyFill="0" applyBorder="0" applyAlignment="0" applyProtection="0">
      <alignment vertical="top"/>
      <protection locked="0"/>
    </xf>
    <xf numFmtId="0" fontId="9" fillId="0" borderId="0"/>
  </cellStyleXfs>
  <cellXfs count="74">
    <xf numFmtId="0" fontId="0" fillId="0" borderId="0" xfId="0"/>
    <xf numFmtId="0" fontId="1" fillId="0" borderId="0" xfId="0" applyFont="1"/>
    <xf numFmtId="0" fontId="1" fillId="0" borderId="0" xfId="0" applyFont="1" applyAlignment="1">
      <alignment horizontal="center" vertical="center" wrapText="1"/>
    </xf>
    <xf numFmtId="0" fontId="3" fillId="0" borderId="0" xfId="0" applyFont="1" applyAlignment="1">
      <alignment wrapText="1"/>
    </xf>
    <xf numFmtId="0" fontId="1" fillId="0" borderId="0" xfId="0" applyFont="1" applyAlignment="1">
      <alignment vertical="top"/>
    </xf>
    <xf numFmtId="0" fontId="1" fillId="0" borderId="0" xfId="0" applyFont="1" applyAlignment="1"/>
    <xf numFmtId="0" fontId="5" fillId="0" borderId="0" xfId="0" applyFont="1"/>
    <xf numFmtId="0" fontId="3" fillId="0" borderId="0" xfId="0" applyFont="1"/>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0" fontId="1" fillId="0" borderId="1" xfId="0" applyFont="1" applyBorder="1" applyAlignment="1">
      <alignment horizontal="center" vertical="top"/>
    </xf>
    <xf numFmtId="4" fontId="1" fillId="0" borderId="1" xfId="0" applyNumberFormat="1" applyFont="1" applyBorder="1" applyAlignment="1">
      <alignment horizontal="center" vertical="top"/>
    </xf>
    <xf numFmtId="0" fontId="1" fillId="0" borderId="1" xfId="0" applyFont="1" applyBorder="1" applyAlignment="1">
      <alignment horizontal="center" wrapText="1"/>
    </xf>
    <xf numFmtId="0" fontId="1" fillId="0" borderId="1" xfId="0" applyFont="1" applyBorder="1" applyAlignment="1">
      <alignment horizontal="left" wrapText="1"/>
    </xf>
    <xf numFmtId="4" fontId="1" fillId="0" borderId="1" xfId="0" applyNumberFormat="1" applyFont="1" applyBorder="1" applyAlignment="1">
      <alignment horizontal="center"/>
    </xf>
    <xf numFmtId="4" fontId="1" fillId="0" borderId="1" xfId="0" applyNumberFormat="1" applyFont="1" applyBorder="1" applyAlignment="1">
      <alignment horizontal="center" vertical="center"/>
    </xf>
    <xf numFmtId="0" fontId="8" fillId="0" borderId="1" xfId="0" applyFont="1" applyFill="1" applyBorder="1" applyAlignment="1">
      <alignment horizontal="left" vertical="center" wrapText="1"/>
    </xf>
    <xf numFmtId="4" fontId="1"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3" fontId="1" fillId="0" borderId="1" xfId="0" applyNumberFormat="1"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0" xfId="0" applyFont="1" applyFill="1" applyAlignment="1">
      <alignment vertical="top"/>
    </xf>
    <xf numFmtId="3" fontId="1" fillId="0" borderId="1" xfId="0" applyNumberFormat="1" applyFont="1" applyFill="1" applyBorder="1" applyAlignment="1">
      <alignment horizontal="center" vertical="top" wrapText="1"/>
    </xf>
    <xf numFmtId="0" fontId="7" fillId="0" borderId="0" xfId="0" applyFont="1" applyAlignment="1">
      <alignment horizontal="center"/>
    </xf>
    <xf numFmtId="0" fontId="1" fillId="0" borderId="0" xfId="0" applyFont="1" applyAlignment="1">
      <alignment horizontal="justify"/>
    </xf>
    <xf numFmtId="0" fontId="3" fillId="0" borderId="0" xfId="0" applyFont="1" applyAlignment="1">
      <alignment horizontal="left" vertical="center" indent="15"/>
    </xf>
    <xf numFmtId="0" fontId="3" fillId="0" borderId="0" xfId="0" applyFont="1" applyAlignment="1">
      <alignment vertical="center"/>
    </xf>
    <xf numFmtId="0" fontId="3" fillId="0" borderId="0" xfId="0" applyFont="1" applyAlignment="1">
      <alignment vertical="center" wrapText="1"/>
    </xf>
    <xf numFmtId="0" fontId="10" fillId="0" borderId="0" xfId="0" applyFont="1" applyAlignment="1">
      <alignment horizontal="left" vertical="center" indent="15"/>
    </xf>
    <xf numFmtId="0" fontId="10" fillId="0" borderId="0" xfId="0" applyFont="1" applyAlignment="1">
      <alignment vertical="center"/>
    </xf>
    <xf numFmtId="0" fontId="1" fillId="0" borderId="0" xfId="0" applyFont="1" applyAlignment="1">
      <alignment horizontal="right" vertical="center"/>
    </xf>
    <xf numFmtId="0" fontId="7" fillId="0" borderId="0" xfId="0" applyFont="1" applyAlignment="1">
      <alignment vertical="center" wrapText="1"/>
    </xf>
    <xf numFmtId="0" fontId="3" fillId="0" borderId="0" xfId="0" applyFont="1" applyAlignment="1">
      <alignment horizontal="center" vertical="center" wrapText="1"/>
    </xf>
    <xf numFmtId="0" fontId="12" fillId="0" borderId="0" xfId="0" applyFont="1" applyAlignment="1">
      <alignment vertical="center"/>
    </xf>
    <xf numFmtId="0" fontId="1" fillId="0" borderId="0" xfId="0" applyFont="1" applyAlignment="1">
      <alignment vertical="center"/>
    </xf>
    <xf numFmtId="0" fontId="13" fillId="0" borderId="1" xfId="2"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top"/>
    </xf>
    <xf numFmtId="0" fontId="13" fillId="0" borderId="1" xfId="2" applyFont="1" applyBorder="1" applyAlignment="1">
      <alignment horizontal="center" vertical="top" wrapText="1"/>
    </xf>
    <xf numFmtId="0" fontId="13" fillId="0" borderId="1" xfId="2" applyFont="1" applyBorder="1" applyAlignment="1">
      <alignment horizontal="left" vertical="top" wrapText="1"/>
    </xf>
    <xf numFmtId="0" fontId="13" fillId="0" borderId="1" xfId="2" applyFont="1" applyBorder="1" applyAlignment="1">
      <alignment horizontal="center" vertical="top"/>
    </xf>
    <xf numFmtId="0" fontId="13" fillId="0" borderId="1" xfId="2" applyFont="1" applyFill="1" applyBorder="1" applyAlignment="1">
      <alignment horizontal="center" vertical="top" wrapText="1"/>
    </xf>
    <xf numFmtId="0" fontId="13" fillId="0" borderId="1" xfId="2" applyFont="1" applyFill="1" applyBorder="1" applyAlignment="1">
      <alignment horizontal="left" vertical="top" wrapText="1"/>
    </xf>
    <xf numFmtId="0" fontId="13" fillId="0" borderId="1" xfId="2" applyFont="1" applyFill="1" applyBorder="1" applyAlignment="1">
      <alignment horizontal="center" vertical="top"/>
    </xf>
    <xf numFmtId="0" fontId="14" fillId="0" borderId="0" xfId="0" applyFont="1" applyFill="1" applyAlignment="1">
      <alignment vertical="top"/>
    </xf>
    <xf numFmtId="4" fontId="13" fillId="0" borderId="1" xfId="2" applyNumberFormat="1" applyFont="1" applyFill="1" applyBorder="1" applyAlignment="1">
      <alignment horizontal="center" vertical="top"/>
    </xf>
    <xf numFmtId="4" fontId="13" fillId="0" borderId="1" xfId="2" applyNumberFormat="1" applyFont="1" applyFill="1" applyBorder="1" applyAlignment="1">
      <alignment horizontal="center" vertical="top" wrapText="1"/>
    </xf>
    <xf numFmtId="0" fontId="3" fillId="0" borderId="0" xfId="0" applyFont="1" applyAlignment="1">
      <alignment horizontal="right" wrapText="1"/>
    </xf>
    <xf numFmtId="0" fontId="16" fillId="0" borderId="1" xfId="0" applyFont="1" applyBorder="1" applyAlignment="1">
      <alignment vertical="center" wrapText="1"/>
    </xf>
    <xf numFmtId="0" fontId="3" fillId="0" borderId="0" xfId="0" applyFont="1" applyAlignment="1">
      <alignment horizontal="left" wrapText="1" indent="15"/>
    </xf>
    <xf numFmtId="4" fontId="1" fillId="0" borderId="0" xfId="0" applyNumberFormat="1" applyFont="1"/>
    <xf numFmtId="4" fontId="1" fillId="0" borderId="0" xfId="0" applyNumberFormat="1" applyFont="1" applyAlignment="1">
      <alignment vertical="top"/>
    </xf>
    <xf numFmtId="4" fontId="1" fillId="0" borderId="0" xfId="0" applyNumberFormat="1" applyFont="1" applyFill="1" applyAlignment="1">
      <alignment vertical="top"/>
    </xf>
    <xf numFmtId="0" fontId="1"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7" fillId="0" borderId="2" xfId="0" applyFont="1" applyBorder="1" applyAlignment="1">
      <alignment horizontal="center" vertical="center" wrapText="1"/>
    </xf>
    <xf numFmtId="0" fontId="3" fillId="0" borderId="0" xfId="0" applyFont="1" applyAlignment="1">
      <alignment horizontal="center" vertical="center" wrapText="1"/>
    </xf>
    <xf numFmtId="0" fontId="1" fillId="0" borderId="2" xfId="0" applyFont="1" applyBorder="1" applyAlignment="1">
      <alignment horizontal="center" wrapText="1"/>
    </xf>
    <xf numFmtId="0" fontId="3" fillId="0" borderId="0" xfId="0" applyFont="1" applyAlignment="1">
      <alignment horizontal="center" vertical="center"/>
    </xf>
    <xf numFmtId="0" fontId="1" fillId="0" borderId="3" xfId="0" applyFont="1" applyBorder="1" applyAlignment="1">
      <alignment horizontal="left" wrapText="1"/>
    </xf>
    <xf numFmtId="0" fontId="1" fillId="0" borderId="4" xfId="0" applyFont="1" applyBorder="1" applyAlignment="1">
      <alignment horizontal="left" wrapText="1"/>
    </xf>
    <xf numFmtId="0" fontId="7" fillId="0" borderId="0" xfId="0" applyFont="1" applyAlignment="1">
      <alignment horizontal="center"/>
    </xf>
    <xf numFmtId="0" fontId="17" fillId="0" borderId="3" xfId="1" applyBorder="1" applyAlignment="1" applyProtection="1">
      <alignment horizontal="left" wrapText="1"/>
    </xf>
    <xf numFmtId="0" fontId="17" fillId="0" borderId="4" xfId="1" applyBorder="1" applyAlignment="1" applyProtection="1">
      <alignment horizontal="left" wrapText="1"/>
    </xf>
    <xf numFmtId="0" fontId="7" fillId="0" borderId="0" xfId="0" applyFont="1" applyAlignment="1">
      <alignment horizontal="center" wrapText="1"/>
    </xf>
    <xf numFmtId="0" fontId="1" fillId="0" borderId="3" xfId="0" applyFont="1" applyFill="1" applyBorder="1" applyAlignment="1">
      <alignment horizontal="center" vertical="top" wrapText="1"/>
    </xf>
    <xf numFmtId="0" fontId="1" fillId="0" borderId="5" xfId="0" applyFont="1" applyFill="1" applyBorder="1" applyAlignment="1">
      <alignment horizontal="center" vertical="top" wrapText="1"/>
    </xf>
    <xf numFmtId="0" fontId="1" fillId="0" borderId="4" xfId="0" applyFont="1" applyFill="1" applyBorder="1" applyAlignment="1">
      <alignment horizontal="center" vertical="top" wrapText="1"/>
    </xf>
    <xf numFmtId="0" fontId="3" fillId="0" borderId="0" xfId="0" applyFont="1" applyAlignment="1">
      <alignment horizontal="left" wrapText="1" indent="3"/>
    </xf>
    <xf numFmtId="0" fontId="13" fillId="0" borderId="1" xfId="2" applyFont="1" applyBorder="1" applyAlignment="1">
      <alignment horizontal="center" vertical="center" wrapText="1"/>
    </xf>
    <xf numFmtId="164" fontId="1" fillId="0" borderId="1" xfId="0" applyNumberFormat="1" applyFont="1" applyBorder="1" applyAlignment="1">
      <alignment horizontal="center" vertical="top"/>
    </xf>
  </cellXfs>
  <cellStyles count="3">
    <cellStyle name="Гиперссылка" xfId="1" builtinId="8"/>
    <cellStyle name="Обычный" xfId="0" builtinId="0"/>
    <cellStyle name="Обычный_стр.1_5"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info@ke.mrsks.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D14"/>
  <sheetViews>
    <sheetView workbookViewId="0">
      <selection activeCell="C27" sqref="C27"/>
    </sheetView>
  </sheetViews>
  <sheetFormatPr defaultRowHeight="12.75"/>
  <cols>
    <col min="1" max="1" width="24.85546875" customWidth="1"/>
    <col min="2" max="2" width="18.140625" customWidth="1"/>
    <col min="3" max="3" width="16.28515625" customWidth="1"/>
    <col min="4" max="4" width="34.140625" customWidth="1"/>
  </cols>
  <sheetData>
    <row r="1" spans="1:4">
      <c r="A1" s="27"/>
      <c r="D1" s="28" t="s">
        <v>87</v>
      </c>
    </row>
    <row r="2" spans="1:4" ht="38.25">
      <c r="A2" s="27"/>
      <c r="D2" s="29" t="s">
        <v>88</v>
      </c>
    </row>
    <row r="3" spans="1:4">
      <c r="A3" s="30"/>
      <c r="D3" s="31" t="s">
        <v>89</v>
      </c>
    </row>
    <row r="4" spans="1:4">
      <c r="A4" s="30"/>
      <c r="D4" s="31" t="s">
        <v>90</v>
      </c>
    </row>
    <row r="5" spans="1:4" ht="60.75" customHeight="1">
      <c r="A5" s="32"/>
    </row>
    <row r="6" spans="1:4" ht="21" customHeight="1">
      <c r="A6" s="56" t="s">
        <v>91</v>
      </c>
      <c r="B6" s="56"/>
      <c r="C6" s="56"/>
      <c r="D6" s="56"/>
    </row>
    <row r="7" spans="1:4" ht="36.75" customHeight="1">
      <c r="A7" s="57" t="s">
        <v>92</v>
      </c>
      <c r="B7" s="57"/>
      <c r="C7" s="57"/>
      <c r="D7" s="57"/>
    </row>
    <row r="8" spans="1:4" ht="16.5">
      <c r="A8" s="33"/>
      <c r="B8" s="58" t="s">
        <v>151</v>
      </c>
      <c r="C8" s="58"/>
      <c r="D8" s="33" t="s">
        <v>93</v>
      </c>
    </row>
    <row r="9" spans="1:4" ht="13.5" customHeight="1">
      <c r="A9" s="34"/>
      <c r="B9" s="59" t="s">
        <v>94</v>
      </c>
      <c r="C9" s="59"/>
    </row>
    <row r="10" spans="1:4" ht="37.5" customHeight="1">
      <c r="A10" s="60" t="s">
        <v>150</v>
      </c>
      <c r="B10" s="60"/>
      <c r="C10" s="60"/>
      <c r="D10" s="60"/>
    </row>
    <row r="11" spans="1:4">
      <c r="A11" s="61" t="s">
        <v>95</v>
      </c>
      <c r="B11" s="61"/>
      <c r="C11" s="61"/>
      <c r="D11" s="61"/>
    </row>
    <row r="12" spans="1:4" ht="15.75">
      <c r="A12" s="55" t="s">
        <v>149</v>
      </c>
      <c r="B12" s="55"/>
      <c r="C12" s="55"/>
      <c r="D12" s="55"/>
    </row>
    <row r="13" spans="1:4">
      <c r="A13" s="35"/>
    </row>
    <row r="14" spans="1:4" ht="15.75">
      <c r="A14" s="36"/>
    </row>
  </sheetData>
  <mergeCells count="7">
    <mergeCell ref="A12:D12"/>
    <mergeCell ref="A6:D6"/>
    <mergeCell ref="A7:D7"/>
    <mergeCell ref="B8:C8"/>
    <mergeCell ref="B9:C9"/>
    <mergeCell ref="A10:D10"/>
    <mergeCell ref="A11:D11"/>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C24"/>
  <sheetViews>
    <sheetView zoomScaleNormal="100" workbookViewId="0">
      <selection activeCell="B13" sqref="B13:C13"/>
    </sheetView>
  </sheetViews>
  <sheetFormatPr defaultRowHeight="12.75"/>
  <cols>
    <col min="1" max="1" width="29.7109375" customWidth="1"/>
    <col min="2" max="2" width="32.28515625" customWidth="1"/>
    <col min="3" max="3" width="56" customWidth="1"/>
  </cols>
  <sheetData>
    <row r="1" spans="1:3" ht="52.5" customHeight="1">
      <c r="C1" s="51" t="s">
        <v>171</v>
      </c>
    </row>
    <row r="2" spans="1:3" ht="28.5" customHeight="1">
      <c r="C2" s="49"/>
    </row>
    <row r="3" spans="1:3" ht="20.25" customHeight="1">
      <c r="A3" s="64" t="s">
        <v>86</v>
      </c>
      <c r="B3" s="64"/>
      <c r="C3" s="64"/>
    </row>
    <row r="4" spans="1:3" ht="16.5">
      <c r="C4" s="25"/>
    </row>
    <row r="5" spans="1:3" ht="47.25" customHeight="1">
      <c r="A5" s="50" t="s">
        <v>155</v>
      </c>
      <c r="B5" s="62" t="s">
        <v>165</v>
      </c>
      <c r="C5" s="63"/>
    </row>
    <row r="6" spans="1:3" ht="30.75" customHeight="1">
      <c r="A6" s="50" t="s">
        <v>156</v>
      </c>
      <c r="B6" s="62" t="s">
        <v>166</v>
      </c>
      <c r="C6" s="63"/>
    </row>
    <row r="7" spans="1:3" ht="30.75" customHeight="1">
      <c r="A7" s="50" t="s">
        <v>157</v>
      </c>
      <c r="B7" s="62" t="s">
        <v>172</v>
      </c>
      <c r="C7" s="63"/>
    </row>
    <row r="8" spans="1:3" ht="33" customHeight="1">
      <c r="A8" s="50" t="s">
        <v>158</v>
      </c>
      <c r="B8" s="62" t="s">
        <v>172</v>
      </c>
      <c r="C8" s="63"/>
    </row>
    <row r="9" spans="1:3" ht="15.75">
      <c r="A9" s="50" t="s">
        <v>159</v>
      </c>
      <c r="B9" s="62">
        <v>2460069527</v>
      </c>
      <c r="C9" s="63"/>
    </row>
    <row r="10" spans="1:3" ht="15.75">
      <c r="A10" s="50" t="s">
        <v>160</v>
      </c>
      <c r="B10" s="62">
        <v>420502001</v>
      </c>
      <c r="C10" s="63"/>
    </row>
    <row r="11" spans="1:3" ht="15.75">
      <c r="A11" s="50" t="s">
        <v>161</v>
      </c>
      <c r="B11" s="62" t="s">
        <v>167</v>
      </c>
      <c r="C11" s="63"/>
    </row>
    <row r="12" spans="1:3" ht="15.75">
      <c r="A12" s="50" t="s">
        <v>162</v>
      </c>
      <c r="B12" s="65" t="s">
        <v>168</v>
      </c>
      <c r="C12" s="66"/>
    </row>
    <row r="13" spans="1:3" ht="15.75">
      <c r="A13" s="50" t="s">
        <v>163</v>
      </c>
      <c r="B13" s="62" t="s">
        <v>169</v>
      </c>
      <c r="C13" s="63"/>
    </row>
    <row r="14" spans="1:3" ht="15.75">
      <c r="A14" s="50" t="s">
        <v>164</v>
      </c>
      <c r="B14" s="62" t="s">
        <v>170</v>
      </c>
      <c r="C14" s="63"/>
    </row>
    <row r="15" spans="1:3" ht="15.75">
      <c r="C15" s="1"/>
    </row>
    <row r="16" spans="1:3" ht="15.75">
      <c r="C16" s="1"/>
    </row>
    <row r="17" spans="3:3" ht="24.75" customHeight="1">
      <c r="C17" s="26"/>
    </row>
    <row r="18" spans="3:3" ht="15.75">
      <c r="C18" s="1"/>
    </row>
    <row r="19" spans="3:3" ht="15.75">
      <c r="C19" s="1"/>
    </row>
    <row r="20" spans="3:3" ht="15.75">
      <c r="C20" s="1"/>
    </row>
    <row r="21" spans="3:3" ht="15.75">
      <c r="C21" s="1"/>
    </row>
    <row r="22" spans="3:3" ht="15.75">
      <c r="C22" s="1"/>
    </row>
    <row r="23" spans="3:3" ht="15.75">
      <c r="C23" s="1"/>
    </row>
    <row r="24" spans="3:3" ht="15.75">
      <c r="C24" s="1"/>
    </row>
  </sheetData>
  <mergeCells count="11">
    <mergeCell ref="B14:C14"/>
    <mergeCell ref="A3:C3"/>
    <mergeCell ref="B11:C11"/>
    <mergeCell ref="B7:C7"/>
    <mergeCell ref="B8:C8"/>
    <mergeCell ref="B9:C9"/>
    <mergeCell ref="B10:C10"/>
    <mergeCell ref="B5:C5"/>
    <mergeCell ref="B6:C6"/>
    <mergeCell ref="B12:C12"/>
    <mergeCell ref="B13:C13"/>
  </mergeCells>
  <hyperlinks>
    <hyperlink ref="B12" r:id="rId1"/>
  </hyperlinks>
  <pageMargins left="1.1811023622047245" right="0.70866141732283472" top="0.74803149606299213" bottom="0.74803149606299213" header="0.31496062992125984" footer="0.31496062992125984"/>
  <pageSetup paperSize="9" scale="65" orientation="portrait" r:id="rId2"/>
</worksheet>
</file>

<file path=xl/worksheets/sheet3.xml><?xml version="1.0" encoding="utf-8"?>
<worksheet xmlns="http://schemas.openxmlformats.org/spreadsheetml/2006/main" xmlns:r="http://schemas.openxmlformats.org/officeDocument/2006/relationships">
  <dimension ref="A1:J59"/>
  <sheetViews>
    <sheetView tabSelected="1" zoomScale="80" zoomScaleNormal="80" zoomScaleSheetLayoutView="100" workbookViewId="0">
      <selection activeCell="H15" sqref="H15"/>
    </sheetView>
  </sheetViews>
  <sheetFormatPr defaultRowHeight="15.75"/>
  <cols>
    <col min="1" max="1" width="6.5703125" style="1" customWidth="1"/>
    <col min="2" max="2" width="34.42578125" style="1" customWidth="1"/>
    <col min="3" max="3" width="18.7109375" style="1" customWidth="1"/>
    <col min="4" max="4" width="35.5703125" style="1" customWidth="1"/>
    <col min="5" max="5" width="36.42578125" style="1" customWidth="1"/>
    <col min="6" max="6" width="38.42578125" style="1" customWidth="1"/>
    <col min="7" max="7" width="9.140625" style="1"/>
    <col min="8" max="8" width="21.85546875" style="1" customWidth="1"/>
    <col min="9" max="9" width="24.42578125" style="1" customWidth="1"/>
    <col min="10" max="10" width="19.140625" style="1" customWidth="1"/>
    <col min="11" max="16384" width="9.140625" style="1"/>
  </cols>
  <sheetData>
    <row r="1" spans="1:10" ht="54" customHeight="1">
      <c r="F1" s="3" t="s">
        <v>54</v>
      </c>
    </row>
    <row r="4" spans="1:10" ht="31.5" customHeight="1">
      <c r="A4" s="67" t="s">
        <v>78</v>
      </c>
      <c r="B4" s="64"/>
      <c r="C4" s="64"/>
      <c r="D4" s="64"/>
      <c r="E4" s="64"/>
      <c r="F4" s="64"/>
    </row>
    <row r="7" spans="1:10" s="2" customFormat="1" ht="47.25">
      <c r="A7" s="20" t="s">
        <v>53</v>
      </c>
      <c r="B7" s="20" t="s">
        <v>0</v>
      </c>
      <c r="C7" s="20" t="s">
        <v>1</v>
      </c>
      <c r="D7" s="20" t="s">
        <v>81</v>
      </c>
      <c r="E7" s="20" t="s">
        <v>85</v>
      </c>
      <c r="F7" s="20" t="s">
        <v>80</v>
      </c>
    </row>
    <row r="8" spans="1:10" s="4" customFormat="1" ht="42" customHeight="1">
      <c r="A8" s="8" t="s">
        <v>2</v>
      </c>
      <c r="B8" s="9" t="s">
        <v>3</v>
      </c>
      <c r="C8" s="8"/>
      <c r="D8" s="10"/>
      <c r="E8" s="10"/>
      <c r="F8" s="10"/>
    </row>
    <row r="9" spans="1:10" s="4" customFormat="1" ht="39.75" customHeight="1">
      <c r="A9" s="8" t="s">
        <v>4</v>
      </c>
      <c r="B9" s="9" t="s">
        <v>5</v>
      </c>
      <c r="C9" s="8" t="s">
        <v>6</v>
      </c>
      <c r="D9" s="11">
        <v>15768855.695598915</v>
      </c>
      <c r="E9" s="11">
        <v>16033983.356000001</v>
      </c>
      <c r="F9" s="11">
        <v>22667178.845875673</v>
      </c>
    </row>
    <row r="10" spans="1:10" s="4" customFormat="1" ht="42.75" customHeight="1">
      <c r="A10" s="8" t="s">
        <v>7</v>
      </c>
      <c r="B10" s="9" t="s">
        <v>8</v>
      </c>
      <c r="C10" s="8" t="s">
        <v>6</v>
      </c>
      <c r="D10" s="11">
        <v>-1200362.1417072995</v>
      </c>
      <c r="E10" s="11">
        <v>24001.65</v>
      </c>
      <c r="F10" s="11">
        <v>689199.47468520328</v>
      </c>
    </row>
    <row r="11" spans="1:10" s="4" customFormat="1" ht="59.25" customHeight="1">
      <c r="A11" s="8" t="s">
        <v>9</v>
      </c>
      <c r="B11" s="9" t="s">
        <v>10</v>
      </c>
      <c r="C11" s="8" t="s">
        <v>6</v>
      </c>
      <c r="D11" s="11">
        <v>-504890.01823730161</v>
      </c>
      <c r="E11" s="11">
        <v>891565.75</v>
      </c>
      <c r="F11" s="11">
        <v>1585782.9139883958</v>
      </c>
    </row>
    <row r="12" spans="1:10" s="4" customFormat="1" ht="34.5" customHeight="1">
      <c r="A12" s="8" t="s">
        <v>11</v>
      </c>
      <c r="B12" s="9" t="s">
        <v>12</v>
      </c>
      <c r="C12" s="8" t="s">
        <v>6</v>
      </c>
      <c r="D12" s="11">
        <f>D9-D24</f>
        <v>-1451627.9880010858</v>
      </c>
      <c r="E12" s="11">
        <v>24001.65</v>
      </c>
      <c r="F12" s="11">
        <v>551757.23274443066</v>
      </c>
      <c r="H12" s="53"/>
      <c r="I12" s="53"/>
      <c r="J12" s="53"/>
    </row>
    <row r="13" spans="1:10" s="4" customFormat="1" ht="41.25" customHeight="1">
      <c r="A13" s="8" t="s">
        <v>13</v>
      </c>
      <c r="B13" s="9" t="s">
        <v>14</v>
      </c>
      <c r="C13" s="8"/>
      <c r="D13" s="10"/>
      <c r="E13" s="10"/>
      <c r="F13" s="10"/>
    </row>
    <row r="14" spans="1:10" s="4" customFormat="1" ht="94.5">
      <c r="A14" s="8" t="s">
        <v>15</v>
      </c>
      <c r="B14" s="9" t="s">
        <v>64</v>
      </c>
      <c r="C14" s="8" t="s">
        <v>16</v>
      </c>
      <c r="D14" s="73">
        <f>D10/D9</f>
        <v>-7.6122336641226307E-2</v>
      </c>
      <c r="E14" s="73">
        <f t="shared" ref="E14:F14" si="0">E10/E9</f>
        <v>1.4969237192714471E-3</v>
      </c>
      <c r="F14" s="73">
        <f t="shared" si="0"/>
        <v>3.0405172137714181E-2</v>
      </c>
    </row>
    <row r="15" spans="1:10" s="4" customFormat="1" ht="58.5" customHeight="1">
      <c r="A15" s="8" t="s">
        <v>17</v>
      </c>
      <c r="B15" s="9" t="s">
        <v>63</v>
      </c>
      <c r="C15" s="8"/>
      <c r="D15" s="10"/>
      <c r="E15" s="10"/>
      <c r="F15" s="10"/>
    </row>
    <row r="16" spans="1:10" s="4" customFormat="1" ht="60.75" customHeight="1">
      <c r="A16" s="8" t="s">
        <v>18</v>
      </c>
      <c r="B16" s="9" t="s">
        <v>55</v>
      </c>
      <c r="C16" s="8" t="s">
        <v>19</v>
      </c>
      <c r="D16" s="10"/>
      <c r="E16" s="10"/>
      <c r="F16" s="10"/>
    </row>
    <row r="17" spans="1:10" s="4" customFormat="1" ht="39.75" customHeight="1">
      <c r="A17" s="8" t="s">
        <v>20</v>
      </c>
      <c r="B17" s="9" t="s">
        <v>56</v>
      </c>
      <c r="C17" s="8" t="s">
        <v>21</v>
      </c>
      <c r="D17" s="11"/>
      <c r="E17" s="11"/>
      <c r="F17" s="11"/>
    </row>
    <row r="18" spans="1:10" s="5" customFormat="1" ht="24.75" customHeight="1">
      <c r="A18" s="12" t="s">
        <v>22</v>
      </c>
      <c r="B18" s="13" t="s">
        <v>57</v>
      </c>
      <c r="C18" s="12" t="s">
        <v>19</v>
      </c>
      <c r="D18" s="14">
        <v>2722.9730821336366</v>
      </c>
      <c r="E18" s="14">
        <v>2574.2190000000001</v>
      </c>
      <c r="F18" s="14">
        <v>2666.6669999999999</v>
      </c>
    </row>
    <row r="19" spans="1:10" s="4" customFormat="1" ht="60" customHeight="1">
      <c r="A19" s="8" t="s">
        <v>58</v>
      </c>
      <c r="B19" s="9" t="s">
        <v>60</v>
      </c>
      <c r="C19" s="8" t="s">
        <v>59</v>
      </c>
      <c r="D19" s="15">
        <f>19158.871599*1000</f>
        <v>19158871.598999999</v>
      </c>
      <c r="E19" s="15">
        <f>17673.235*1000</f>
        <v>17673235</v>
      </c>
      <c r="F19" s="15">
        <f>17618.622*1000</f>
        <v>17618622</v>
      </c>
    </row>
    <row r="20" spans="1:10" s="4" customFormat="1" ht="76.5" customHeight="1">
      <c r="A20" s="8" t="s">
        <v>24</v>
      </c>
      <c r="B20" s="9" t="s">
        <v>61</v>
      </c>
      <c r="C20" s="8" t="s">
        <v>23</v>
      </c>
      <c r="D20" s="11">
        <v>3099368.2479999997</v>
      </c>
      <c r="E20" s="11">
        <f>3215.847*1000</f>
        <v>3215847</v>
      </c>
      <c r="F20" s="11">
        <f>3099.368*1000</f>
        <v>3099368</v>
      </c>
    </row>
    <row r="21" spans="1:10" s="4" customFormat="1" ht="93" customHeight="1">
      <c r="A21" s="8" t="s">
        <v>25</v>
      </c>
      <c r="B21" s="9" t="s">
        <v>62</v>
      </c>
      <c r="C21" s="8" t="s">
        <v>16</v>
      </c>
      <c r="D21" s="11" t="s">
        <v>82</v>
      </c>
      <c r="E21" s="11" t="s">
        <v>82</v>
      </c>
      <c r="F21" s="11" t="s">
        <v>82</v>
      </c>
    </row>
    <row r="22" spans="1:10" s="4" customFormat="1" ht="297" customHeight="1">
      <c r="A22" s="8" t="s">
        <v>26</v>
      </c>
      <c r="B22" s="9" t="s">
        <v>65</v>
      </c>
      <c r="C22" s="8"/>
      <c r="D22" s="16" t="s">
        <v>83</v>
      </c>
      <c r="E22" s="16" t="s">
        <v>83</v>
      </c>
      <c r="F22" s="16" t="s">
        <v>83</v>
      </c>
    </row>
    <row r="23" spans="1:10" s="4" customFormat="1" ht="70.5" customHeight="1">
      <c r="A23" s="8" t="s">
        <v>27</v>
      </c>
      <c r="B23" s="9" t="s">
        <v>66</v>
      </c>
      <c r="C23" s="8" t="s">
        <v>21</v>
      </c>
      <c r="D23" s="10"/>
      <c r="E23" s="10"/>
      <c r="F23" s="10"/>
    </row>
    <row r="24" spans="1:10" s="4" customFormat="1" ht="54.75" customHeight="1">
      <c r="A24" s="8" t="s">
        <v>28</v>
      </c>
      <c r="B24" s="9" t="s">
        <v>29</v>
      </c>
      <c r="C24" s="8" t="s">
        <v>6</v>
      </c>
      <c r="D24" s="17">
        <f>D25+D30+D31+D32</f>
        <v>17220483.683600001</v>
      </c>
      <c r="E24" s="17">
        <f>E25+E30+E31+E32</f>
        <v>16033983.360000001</v>
      </c>
      <c r="F24" s="17">
        <f>F25+F30+F31+F32</f>
        <v>22667178.847999997</v>
      </c>
    </row>
    <row r="25" spans="1:10" s="4" customFormat="1" ht="90" customHeight="1">
      <c r="A25" s="8" t="s">
        <v>30</v>
      </c>
      <c r="B25" s="9" t="s">
        <v>68</v>
      </c>
      <c r="C25" s="8" t="s">
        <v>6</v>
      </c>
      <c r="D25" s="17">
        <v>2260918.325600002</v>
      </c>
      <c r="E25" s="17">
        <v>2103496.54</v>
      </c>
      <c r="F25" s="17">
        <v>2655163.9</v>
      </c>
      <c r="I25" s="53"/>
    </row>
    <row r="26" spans="1:10" s="4" customFormat="1" ht="15.75" customHeight="1">
      <c r="A26" s="8"/>
      <c r="B26" s="9" t="s">
        <v>67</v>
      </c>
      <c r="C26" s="8"/>
      <c r="D26" s="17"/>
      <c r="E26" s="17"/>
      <c r="F26" s="17"/>
      <c r="I26" s="53"/>
    </row>
    <row r="27" spans="1:10" s="4" customFormat="1" ht="17.25" customHeight="1">
      <c r="A27" s="8"/>
      <c r="B27" s="9" t="s">
        <v>31</v>
      </c>
      <c r="C27" s="8"/>
      <c r="D27" s="17">
        <v>995397.01796999981</v>
      </c>
      <c r="E27" s="17">
        <v>900019.24</v>
      </c>
      <c r="F27" s="17">
        <v>1479383</v>
      </c>
      <c r="I27" s="53"/>
    </row>
    <row r="28" spans="1:10" s="4" customFormat="1" ht="17.25" customHeight="1">
      <c r="A28" s="8"/>
      <c r="B28" s="9" t="s">
        <v>32</v>
      </c>
      <c r="C28" s="8"/>
      <c r="D28" s="17">
        <v>631537.55196999991</v>
      </c>
      <c r="E28" s="17">
        <v>449033.52</v>
      </c>
      <c r="F28" s="17">
        <v>466125.2</v>
      </c>
      <c r="I28" s="53"/>
    </row>
    <row r="29" spans="1:10" s="4" customFormat="1" ht="16.5" customHeight="1">
      <c r="A29" s="8"/>
      <c r="B29" s="9" t="s">
        <v>33</v>
      </c>
      <c r="C29" s="8"/>
      <c r="D29" s="17">
        <v>164161.87861000164</v>
      </c>
      <c r="E29" s="17">
        <v>334833.5</v>
      </c>
      <c r="F29" s="17">
        <v>347578.4</v>
      </c>
      <c r="I29" s="53"/>
    </row>
    <row r="30" spans="1:10" s="4" customFormat="1" ht="77.25" customHeight="1">
      <c r="A30" s="8" t="s">
        <v>34</v>
      </c>
      <c r="B30" s="9" t="s">
        <v>69</v>
      </c>
      <c r="C30" s="8" t="s">
        <v>6</v>
      </c>
      <c r="D30" s="17">
        <f>4183931.46+9913608.168+862025.73-D32</f>
        <v>14149992.357999999</v>
      </c>
      <c r="E30" s="17">
        <f>1446254.53+3162370.17+1293125.65+10044186.64-184149.44-E32</f>
        <v>14894223.450000001</v>
      </c>
      <c r="F30" s="17">
        <f>5006943.4+1396639.188+10864793.64-425754.8-F32</f>
        <v>15419195.988696806</v>
      </c>
      <c r="I30" s="53"/>
      <c r="J30" s="1"/>
    </row>
    <row r="31" spans="1:10" s="4" customFormat="1" ht="45.75" customHeight="1">
      <c r="A31" s="8" t="s">
        <v>35</v>
      </c>
      <c r="B31" s="9" t="s">
        <v>70</v>
      </c>
      <c r="C31" s="8" t="s">
        <v>6</v>
      </c>
      <c r="D31" s="17"/>
      <c r="E31" s="17">
        <f>-2015450.17+184149.44</f>
        <v>-1831300.73</v>
      </c>
      <c r="F31" s="17">
        <f>2743638.7+425754.82</f>
        <v>3169393.52</v>
      </c>
      <c r="J31" s="1"/>
    </row>
    <row r="32" spans="1:10" s="23" customFormat="1" ht="32.25" customHeight="1">
      <c r="A32" s="21" t="s">
        <v>36</v>
      </c>
      <c r="B32" s="22" t="s">
        <v>79</v>
      </c>
      <c r="C32" s="21" t="s">
        <v>6</v>
      </c>
      <c r="D32" s="24">
        <f>809573</f>
        <v>809573</v>
      </c>
      <c r="E32" s="24">
        <v>867564.1</v>
      </c>
      <c r="F32" s="24">
        <v>1423425.4393031925</v>
      </c>
    </row>
    <row r="33" spans="1:10" s="23" customFormat="1" ht="78" customHeight="1">
      <c r="A33" s="21" t="s">
        <v>37</v>
      </c>
      <c r="B33" s="22" t="s">
        <v>38</v>
      </c>
      <c r="C33" s="21"/>
      <c r="D33" s="21" t="s">
        <v>174</v>
      </c>
      <c r="E33" s="21" t="s">
        <v>173</v>
      </c>
      <c r="F33" s="21"/>
      <c r="J33" s="54"/>
    </row>
    <row r="34" spans="1:10" s="4" customFormat="1" ht="27" customHeight="1">
      <c r="A34" s="8"/>
      <c r="B34" s="18" t="s">
        <v>39</v>
      </c>
      <c r="C34" s="8"/>
      <c r="D34" s="10"/>
      <c r="E34" s="10"/>
      <c r="F34" s="10"/>
    </row>
    <row r="35" spans="1:10" s="4" customFormat="1" ht="17.25" customHeight="1">
      <c r="A35" s="8"/>
      <c r="B35" s="9" t="s">
        <v>71</v>
      </c>
      <c r="C35" s="8" t="s">
        <v>40</v>
      </c>
      <c r="D35" s="11">
        <v>111093.35699999999</v>
      </c>
      <c r="E35" s="11">
        <v>111861.42</v>
      </c>
      <c r="F35" s="11">
        <v>111861.42</v>
      </c>
    </row>
    <row r="36" spans="1:10" s="4" customFormat="1" ht="34.5">
      <c r="A36" s="8"/>
      <c r="B36" s="9" t="s">
        <v>72</v>
      </c>
      <c r="C36" s="8" t="s">
        <v>41</v>
      </c>
      <c r="D36" s="11">
        <f>D25/D35</f>
        <v>20.351516838221048</v>
      </c>
      <c r="E36" s="11">
        <f>E25/E35</f>
        <v>18.804486300996359</v>
      </c>
      <c r="F36" s="11">
        <f>F25/F35</f>
        <v>23.736189832026092</v>
      </c>
    </row>
    <row r="37" spans="1:10" s="4" customFormat="1" ht="62.25" customHeight="1">
      <c r="A37" s="8" t="s">
        <v>42</v>
      </c>
      <c r="B37" s="9" t="s">
        <v>43</v>
      </c>
      <c r="C37" s="8"/>
      <c r="D37" s="11"/>
      <c r="E37" s="11"/>
      <c r="F37" s="11"/>
    </row>
    <row r="38" spans="1:10" s="4" customFormat="1" ht="41.25" customHeight="1">
      <c r="A38" s="8" t="s">
        <v>44</v>
      </c>
      <c r="B38" s="9" t="s">
        <v>45</v>
      </c>
      <c r="C38" s="8" t="s">
        <v>46</v>
      </c>
      <c r="D38" s="19">
        <v>2722</v>
      </c>
      <c r="E38" s="19">
        <v>2748</v>
      </c>
      <c r="F38" s="19">
        <v>2971</v>
      </c>
    </row>
    <row r="39" spans="1:10" s="4" customFormat="1" ht="31.5">
      <c r="A39" s="8" t="s">
        <v>47</v>
      </c>
      <c r="B39" s="9" t="s">
        <v>48</v>
      </c>
      <c r="C39" s="8" t="s">
        <v>73</v>
      </c>
      <c r="D39" s="19">
        <v>32751</v>
      </c>
      <c r="E39" s="19">
        <f>E27/E38/12*1000</f>
        <v>27293.159873847646</v>
      </c>
      <c r="F39" s="19">
        <f>F27/F38/12*1000</f>
        <v>41495.091439470438</v>
      </c>
    </row>
    <row r="40" spans="1:10" s="23" customFormat="1" ht="81.75" customHeight="1">
      <c r="A40" s="21" t="s">
        <v>49</v>
      </c>
      <c r="B40" s="22" t="s">
        <v>50</v>
      </c>
      <c r="C40" s="21"/>
      <c r="D40" s="21" t="s">
        <v>84</v>
      </c>
      <c r="E40" s="21" t="s">
        <v>84</v>
      </c>
      <c r="F40" s="21" t="s">
        <v>84</v>
      </c>
    </row>
    <row r="41" spans="1:10" s="4" customFormat="1" ht="17.25" customHeight="1">
      <c r="A41" s="8"/>
      <c r="B41" s="18" t="s">
        <v>39</v>
      </c>
      <c r="C41" s="8"/>
      <c r="D41" s="10"/>
      <c r="E41" s="10"/>
      <c r="F41" s="10"/>
    </row>
    <row r="42" spans="1:10" s="4" customFormat="1" ht="48.75" customHeight="1">
      <c r="A42" s="8"/>
      <c r="B42" s="9" t="s">
        <v>51</v>
      </c>
      <c r="C42" s="8" t="s">
        <v>6</v>
      </c>
      <c r="D42" s="68" t="s">
        <v>175</v>
      </c>
      <c r="E42" s="69"/>
      <c r="F42" s="70"/>
    </row>
    <row r="43" spans="1:10" s="4" customFormat="1" ht="66" customHeight="1">
      <c r="A43" s="8"/>
      <c r="B43" s="9" t="s">
        <v>52</v>
      </c>
      <c r="C43" s="8" t="s">
        <v>6</v>
      </c>
      <c r="D43" s="68" t="s">
        <v>176</v>
      </c>
      <c r="E43" s="69"/>
      <c r="F43" s="70"/>
    </row>
    <row r="44" spans="1:10" s="7" customFormat="1" ht="19.5" customHeight="1">
      <c r="A44" s="6" t="s">
        <v>74</v>
      </c>
    </row>
    <row r="45" spans="1:10" s="7" customFormat="1">
      <c r="A45" s="6" t="s">
        <v>75</v>
      </c>
    </row>
    <row r="46" spans="1:10" s="7" customFormat="1">
      <c r="A46" s="6" t="s">
        <v>76</v>
      </c>
    </row>
    <row r="47" spans="1:10" s="7" customFormat="1">
      <c r="A47" s="6" t="s">
        <v>77</v>
      </c>
    </row>
    <row r="53" spans="4:6">
      <c r="D53" s="52"/>
      <c r="E53" s="52"/>
      <c r="F53" s="52"/>
    </row>
    <row r="54" spans="4:6">
      <c r="D54" s="52"/>
      <c r="E54" s="52"/>
      <c r="F54" s="52"/>
    </row>
    <row r="59" spans="4:6">
      <c r="D59" s="52"/>
      <c r="E59" s="52"/>
      <c r="F59" s="52"/>
    </row>
  </sheetData>
  <mergeCells count="3">
    <mergeCell ref="A4:F4"/>
    <mergeCell ref="D42:F42"/>
    <mergeCell ref="D43:F43"/>
  </mergeCells>
  <pageMargins left="0.78740157480314965" right="0.70866141732283472" top="0.78740157480314965" bottom="0.39370078740157483" header="0.19685039370078741" footer="0.19685039370078741"/>
  <pageSetup paperSize="9"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4.xml><?xml version="1.0" encoding="utf-8"?>
<worksheet xmlns="http://schemas.openxmlformats.org/spreadsheetml/2006/main" xmlns:r="http://schemas.openxmlformats.org/officeDocument/2006/relationships">
  <dimension ref="A1:I43"/>
  <sheetViews>
    <sheetView topLeftCell="A11" zoomScale="90" zoomScaleNormal="90" workbookViewId="0">
      <selection activeCell="C38" sqref="C38"/>
    </sheetView>
  </sheetViews>
  <sheetFormatPr defaultRowHeight="15.75"/>
  <cols>
    <col min="1" max="1" width="7.7109375" style="1" customWidth="1"/>
    <col min="2" max="2" width="45" style="1" customWidth="1"/>
    <col min="3" max="3" width="17" style="1" customWidth="1"/>
    <col min="4" max="9" width="9.7109375" style="1" customWidth="1"/>
    <col min="10" max="16384" width="9.140625" style="1"/>
  </cols>
  <sheetData>
    <row r="1" spans="1:9" ht="69" customHeight="1">
      <c r="G1" s="71" t="s">
        <v>96</v>
      </c>
      <c r="H1" s="71"/>
      <c r="I1" s="71"/>
    </row>
    <row r="3" spans="1:9" ht="16.5">
      <c r="A3" s="67" t="s">
        <v>97</v>
      </c>
      <c r="B3" s="67"/>
      <c r="C3" s="67"/>
      <c r="D3" s="67"/>
      <c r="E3" s="67"/>
      <c r="F3" s="67"/>
      <c r="G3" s="67"/>
      <c r="H3" s="67"/>
      <c r="I3" s="67"/>
    </row>
    <row r="5" spans="1:9" s="38" customFormat="1" ht="87" customHeight="1">
      <c r="A5" s="72" t="s">
        <v>53</v>
      </c>
      <c r="B5" s="72" t="s">
        <v>0</v>
      </c>
      <c r="C5" s="72" t="s">
        <v>98</v>
      </c>
      <c r="D5" s="72" t="s">
        <v>152</v>
      </c>
      <c r="E5" s="72"/>
      <c r="F5" s="72" t="s">
        <v>153</v>
      </c>
      <c r="G5" s="72"/>
      <c r="H5" s="72" t="s">
        <v>154</v>
      </c>
      <c r="I5" s="72"/>
    </row>
    <row r="6" spans="1:9" s="39" customFormat="1" ht="30" customHeight="1">
      <c r="A6" s="72"/>
      <c r="B6" s="72"/>
      <c r="C6" s="72"/>
      <c r="D6" s="37" t="s">
        <v>99</v>
      </c>
      <c r="E6" s="37" t="s">
        <v>100</v>
      </c>
      <c r="F6" s="37" t="s">
        <v>99</v>
      </c>
      <c r="G6" s="37" t="s">
        <v>100</v>
      </c>
      <c r="H6" s="37" t="s">
        <v>99</v>
      </c>
      <c r="I6" s="37" t="s">
        <v>100</v>
      </c>
    </row>
    <row r="7" spans="1:9" s="39" customFormat="1" ht="39" customHeight="1">
      <c r="A7" s="40" t="s">
        <v>2</v>
      </c>
      <c r="B7" s="41" t="s">
        <v>101</v>
      </c>
      <c r="C7" s="40"/>
      <c r="D7" s="42"/>
      <c r="E7" s="42"/>
      <c r="F7" s="42"/>
      <c r="G7" s="42"/>
      <c r="H7" s="42"/>
      <c r="I7" s="42"/>
    </row>
    <row r="8" spans="1:9" s="39" customFormat="1" ht="30" customHeight="1">
      <c r="A8" s="40" t="s">
        <v>4</v>
      </c>
      <c r="B8" s="41" t="s">
        <v>102</v>
      </c>
      <c r="C8" s="40"/>
      <c r="D8" s="42"/>
      <c r="E8" s="42"/>
      <c r="F8" s="42"/>
      <c r="G8" s="42"/>
      <c r="H8" s="42"/>
      <c r="I8" s="42"/>
    </row>
    <row r="9" spans="1:9" s="39" customFormat="1" ht="173.25" customHeight="1">
      <c r="A9" s="40"/>
      <c r="B9" s="41" t="s">
        <v>103</v>
      </c>
      <c r="C9" s="40" t="s">
        <v>104</v>
      </c>
      <c r="D9" s="42"/>
      <c r="E9" s="42"/>
      <c r="F9" s="42"/>
      <c r="G9" s="42"/>
      <c r="H9" s="42"/>
      <c r="I9" s="42"/>
    </row>
    <row r="10" spans="1:9" s="39" customFormat="1" ht="169.5" customHeight="1">
      <c r="A10" s="40"/>
      <c r="B10" s="41" t="s">
        <v>105</v>
      </c>
      <c r="C10" s="40" t="s">
        <v>106</v>
      </c>
      <c r="D10" s="42"/>
      <c r="E10" s="42"/>
      <c r="F10" s="42"/>
      <c r="G10" s="42"/>
      <c r="H10" s="42"/>
      <c r="I10" s="42"/>
    </row>
    <row r="11" spans="1:9" s="46" customFormat="1" ht="33" customHeight="1">
      <c r="A11" s="43" t="s">
        <v>7</v>
      </c>
      <c r="B11" s="44" t="s">
        <v>107</v>
      </c>
      <c r="C11" s="43"/>
      <c r="D11" s="45"/>
      <c r="E11" s="45"/>
      <c r="F11" s="45"/>
      <c r="G11" s="45"/>
      <c r="H11" s="45"/>
      <c r="I11" s="45"/>
    </row>
    <row r="12" spans="1:9" s="46" customFormat="1" ht="26.1" customHeight="1">
      <c r="A12" s="43"/>
      <c r="B12" s="44" t="s">
        <v>108</v>
      </c>
      <c r="C12" s="43"/>
      <c r="D12" s="45"/>
      <c r="E12" s="45"/>
      <c r="F12" s="45"/>
      <c r="G12" s="45"/>
      <c r="H12" s="45"/>
      <c r="I12" s="45"/>
    </row>
    <row r="13" spans="1:9" s="46" customFormat="1" ht="26.1" customHeight="1">
      <c r="A13" s="43"/>
      <c r="B13" s="44" t="s">
        <v>109</v>
      </c>
      <c r="C13" s="43" t="s">
        <v>104</v>
      </c>
      <c r="D13" s="47">
        <v>470565.44007978705</v>
      </c>
      <c r="E13" s="48">
        <v>518399.50374689454</v>
      </c>
      <c r="F13" s="48">
        <v>517808.29405920481</v>
      </c>
      <c r="G13" s="48">
        <v>513030.68363802281</v>
      </c>
      <c r="H13" s="48">
        <v>613331.83541195712</v>
      </c>
      <c r="I13" s="48">
        <v>613331.83541195712</v>
      </c>
    </row>
    <row r="14" spans="1:9" s="46" customFormat="1" ht="38.25" customHeight="1">
      <c r="A14" s="43"/>
      <c r="B14" s="44" t="s">
        <v>110</v>
      </c>
      <c r="C14" s="43" t="s">
        <v>106</v>
      </c>
      <c r="D14" s="47">
        <f>0.0531462128007291*1000</f>
        <v>53.146212800729103</v>
      </c>
      <c r="E14" s="48">
        <f>0.0581606160487608*1000</f>
        <v>58.160616048760801</v>
      </c>
      <c r="F14" s="48">
        <f>0.0638758187999569*1000</f>
        <v>63.875818799956896</v>
      </c>
      <c r="G14" s="48">
        <f>0.0644610023374934*1000</f>
        <v>64.461002337493397</v>
      </c>
      <c r="H14" s="48">
        <v>172.57641836376513</v>
      </c>
      <c r="I14" s="48">
        <v>172.57641836376513</v>
      </c>
    </row>
    <row r="15" spans="1:9" s="46" customFormat="1" ht="26.1" customHeight="1">
      <c r="A15" s="43"/>
      <c r="B15" s="44" t="s">
        <v>111</v>
      </c>
      <c r="C15" s="43" t="s">
        <v>106</v>
      </c>
      <c r="D15" s="47">
        <f>0.79404420994429*1000</f>
        <v>794.04420994429006</v>
      </c>
      <c r="E15" s="48">
        <f>0.894775965552091*1000</f>
        <v>894.77596555209107</v>
      </c>
      <c r="F15" s="48">
        <v>916.95508703401651</v>
      </c>
      <c r="G15" s="48">
        <v>906.23659156846429</v>
      </c>
      <c r="H15" s="48">
        <v>1286.5466470337462</v>
      </c>
      <c r="I15" s="48">
        <v>1286.5466470337462</v>
      </c>
    </row>
    <row r="16" spans="1:9" s="39" customFormat="1" ht="18" customHeight="1">
      <c r="A16" s="40" t="s">
        <v>13</v>
      </c>
      <c r="B16" s="41" t="s">
        <v>112</v>
      </c>
      <c r="C16" s="40" t="s">
        <v>106</v>
      </c>
      <c r="D16" s="42"/>
      <c r="E16" s="42"/>
      <c r="F16" s="42"/>
      <c r="G16" s="42"/>
      <c r="H16" s="42"/>
      <c r="I16" s="42"/>
    </row>
    <row r="17" spans="1:9" s="39" customFormat="1" ht="18" customHeight="1">
      <c r="A17" s="40" t="s">
        <v>17</v>
      </c>
      <c r="B17" s="41" t="s">
        <v>113</v>
      </c>
      <c r="C17" s="40"/>
      <c r="D17" s="42"/>
      <c r="E17" s="42"/>
      <c r="F17" s="42"/>
      <c r="G17" s="42"/>
      <c r="H17" s="42"/>
      <c r="I17" s="42"/>
    </row>
    <row r="18" spans="1:9" s="39" customFormat="1" ht="18" customHeight="1">
      <c r="A18" s="40" t="s">
        <v>18</v>
      </c>
      <c r="B18" s="41" t="s">
        <v>114</v>
      </c>
      <c r="C18" s="40" t="s">
        <v>106</v>
      </c>
      <c r="D18" s="42"/>
      <c r="E18" s="42"/>
      <c r="F18" s="42"/>
      <c r="G18" s="42"/>
      <c r="H18" s="42"/>
      <c r="I18" s="42"/>
    </row>
    <row r="19" spans="1:9" s="39" customFormat="1" ht="18" customHeight="1">
      <c r="A19" s="40" t="s">
        <v>20</v>
      </c>
      <c r="B19" s="41" t="s">
        <v>115</v>
      </c>
      <c r="C19" s="40" t="s">
        <v>106</v>
      </c>
      <c r="D19" s="42"/>
      <c r="E19" s="42"/>
      <c r="F19" s="42"/>
      <c r="G19" s="42"/>
      <c r="H19" s="42"/>
      <c r="I19" s="42"/>
    </row>
    <row r="20" spans="1:9" s="39" customFormat="1" ht="18" customHeight="1">
      <c r="A20" s="40" t="s">
        <v>22</v>
      </c>
      <c r="B20" s="41" t="s">
        <v>116</v>
      </c>
      <c r="C20" s="40" t="s">
        <v>16</v>
      </c>
      <c r="D20" s="42"/>
      <c r="E20" s="42"/>
      <c r="F20" s="42"/>
      <c r="G20" s="42"/>
      <c r="H20" s="42"/>
      <c r="I20" s="42"/>
    </row>
    <row r="21" spans="1:9" s="39" customFormat="1" ht="18" customHeight="1">
      <c r="A21" s="40"/>
      <c r="B21" s="41" t="s">
        <v>117</v>
      </c>
      <c r="C21" s="40" t="s">
        <v>16</v>
      </c>
      <c r="D21" s="42"/>
      <c r="E21" s="42"/>
      <c r="F21" s="42"/>
      <c r="G21" s="42"/>
      <c r="H21" s="42"/>
      <c r="I21" s="42"/>
    </row>
    <row r="22" spans="1:9" s="39" customFormat="1" ht="18" customHeight="1">
      <c r="A22" s="40"/>
      <c r="B22" s="41" t="s">
        <v>118</v>
      </c>
      <c r="C22" s="40" t="s">
        <v>16</v>
      </c>
      <c r="D22" s="42"/>
      <c r="E22" s="42"/>
      <c r="F22" s="42"/>
      <c r="G22" s="42"/>
      <c r="H22" s="42"/>
      <c r="I22" s="42"/>
    </row>
    <row r="23" spans="1:9" s="39" customFormat="1" ht="18" customHeight="1">
      <c r="A23" s="40"/>
      <c r="B23" s="41" t="s">
        <v>119</v>
      </c>
      <c r="C23" s="40" t="s">
        <v>16</v>
      </c>
      <c r="D23" s="42"/>
      <c r="E23" s="42"/>
      <c r="F23" s="42"/>
      <c r="G23" s="42"/>
      <c r="H23" s="42"/>
      <c r="I23" s="42"/>
    </row>
    <row r="24" spans="1:9" s="39" customFormat="1" ht="18" customHeight="1">
      <c r="A24" s="40"/>
      <c r="B24" s="41" t="s">
        <v>120</v>
      </c>
      <c r="C24" s="40" t="s">
        <v>16</v>
      </c>
      <c r="D24" s="42"/>
      <c r="E24" s="42"/>
      <c r="F24" s="42"/>
      <c r="G24" s="42"/>
      <c r="H24" s="42"/>
      <c r="I24" s="42"/>
    </row>
    <row r="25" spans="1:9" s="39" customFormat="1" ht="18" customHeight="1">
      <c r="A25" s="40" t="s">
        <v>28</v>
      </c>
      <c r="B25" s="41" t="s">
        <v>121</v>
      </c>
      <c r="C25" s="40" t="s">
        <v>16</v>
      </c>
      <c r="D25" s="42"/>
      <c r="E25" s="42"/>
      <c r="F25" s="42"/>
      <c r="G25" s="42"/>
      <c r="H25" s="42"/>
      <c r="I25" s="42"/>
    </row>
    <row r="26" spans="1:9" s="39" customFormat="1" ht="18" customHeight="1">
      <c r="A26" s="40" t="s">
        <v>30</v>
      </c>
      <c r="B26" s="41" t="s">
        <v>122</v>
      </c>
      <c r="C26" s="40" t="s">
        <v>123</v>
      </c>
      <c r="D26" s="42"/>
      <c r="E26" s="42"/>
      <c r="F26" s="42"/>
      <c r="G26" s="42"/>
      <c r="H26" s="42"/>
      <c r="I26" s="42"/>
    </row>
    <row r="27" spans="1:9" s="39" customFormat="1" ht="18" customHeight="1">
      <c r="A27" s="40"/>
      <c r="B27" s="41" t="s">
        <v>124</v>
      </c>
      <c r="C27" s="40" t="s">
        <v>123</v>
      </c>
      <c r="D27" s="42"/>
      <c r="E27" s="42"/>
      <c r="F27" s="42"/>
      <c r="G27" s="42"/>
      <c r="H27" s="42"/>
      <c r="I27" s="42"/>
    </row>
    <row r="28" spans="1:9" s="39" customFormat="1" ht="18" customHeight="1">
      <c r="A28" s="40" t="s">
        <v>34</v>
      </c>
      <c r="B28" s="41" t="s">
        <v>125</v>
      </c>
      <c r="C28" s="40" t="s">
        <v>104</v>
      </c>
      <c r="D28" s="42"/>
      <c r="E28" s="42"/>
      <c r="F28" s="42"/>
      <c r="G28" s="42"/>
      <c r="H28" s="42"/>
      <c r="I28" s="42"/>
    </row>
    <row r="29" spans="1:9" s="39" customFormat="1" ht="18" customHeight="1">
      <c r="A29" s="40" t="s">
        <v>35</v>
      </c>
      <c r="B29" s="41" t="s">
        <v>126</v>
      </c>
      <c r="C29" s="40" t="s">
        <v>127</v>
      </c>
      <c r="D29" s="42"/>
      <c r="E29" s="42"/>
      <c r="F29" s="42"/>
      <c r="G29" s="42"/>
      <c r="H29" s="42"/>
      <c r="I29" s="42"/>
    </row>
    <row r="30" spans="1:9" s="39" customFormat="1" ht="18" customHeight="1">
      <c r="A30" s="40" t="s">
        <v>128</v>
      </c>
      <c r="B30" s="41" t="s">
        <v>129</v>
      </c>
      <c r="C30" s="40" t="s">
        <v>127</v>
      </c>
      <c r="D30" s="42"/>
      <c r="E30" s="42"/>
      <c r="F30" s="42"/>
      <c r="G30" s="42"/>
      <c r="H30" s="42"/>
      <c r="I30" s="42"/>
    </row>
    <row r="31" spans="1:9" s="39" customFormat="1" ht="18" customHeight="1">
      <c r="A31" s="40" t="s">
        <v>130</v>
      </c>
      <c r="B31" s="41" t="s">
        <v>131</v>
      </c>
      <c r="C31" s="40" t="s">
        <v>127</v>
      </c>
      <c r="D31" s="42"/>
      <c r="E31" s="42"/>
      <c r="F31" s="42"/>
      <c r="G31" s="42"/>
      <c r="H31" s="42"/>
      <c r="I31" s="42"/>
    </row>
    <row r="32" spans="1:9" s="39" customFormat="1" ht="18" customHeight="1">
      <c r="A32" s="40"/>
      <c r="B32" s="41" t="s">
        <v>132</v>
      </c>
      <c r="C32" s="40" t="s">
        <v>127</v>
      </c>
      <c r="D32" s="42"/>
      <c r="E32" s="42"/>
      <c r="F32" s="42"/>
      <c r="G32" s="42"/>
      <c r="H32" s="42"/>
      <c r="I32" s="42"/>
    </row>
    <row r="33" spans="1:9" s="39" customFormat="1" ht="18" customHeight="1">
      <c r="A33" s="40"/>
      <c r="B33" s="41" t="s">
        <v>133</v>
      </c>
      <c r="C33" s="40" t="s">
        <v>127</v>
      </c>
      <c r="D33" s="42"/>
      <c r="E33" s="42"/>
      <c r="F33" s="42"/>
      <c r="G33" s="42"/>
      <c r="H33" s="42"/>
      <c r="I33" s="42"/>
    </row>
    <row r="34" spans="1:9" s="39" customFormat="1" ht="18" customHeight="1">
      <c r="A34" s="40"/>
      <c r="B34" s="41" t="s">
        <v>134</v>
      </c>
      <c r="C34" s="40" t="s">
        <v>127</v>
      </c>
      <c r="D34" s="42"/>
      <c r="E34" s="42"/>
      <c r="F34" s="42"/>
      <c r="G34" s="42"/>
      <c r="H34" s="42"/>
      <c r="I34" s="42"/>
    </row>
    <row r="35" spans="1:9" s="39" customFormat="1" ht="18" customHeight="1">
      <c r="A35" s="40"/>
      <c r="B35" s="41" t="s">
        <v>135</v>
      </c>
      <c r="C35" s="40" t="s">
        <v>127</v>
      </c>
      <c r="D35" s="42"/>
      <c r="E35" s="42"/>
      <c r="F35" s="42"/>
      <c r="G35" s="42"/>
      <c r="H35" s="42"/>
      <c r="I35" s="42"/>
    </row>
    <row r="36" spans="1:9" s="39" customFormat="1" ht="18" customHeight="1">
      <c r="A36" s="40" t="s">
        <v>136</v>
      </c>
      <c r="B36" s="41" t="s">
        <v>137</v>
      </c>
      <c r="C36" s="40" t="s">
        <v>127</v>
      </c>
      <c r="D36" s="42"/>
      <c r="E36" s="42"/>
      <c r="F36" s="42"/>
      <c r="G36" s="42"/>
      <c r="H36" s="42"/>
      <c r="I36" s="42"/>
    </row>
    <row r="37" spans="1:9" s="39" customFormat="1" ht="18" customHeight="1">
      <c r="A37" s="40" t="s">
        <v>36</v>
      </c>
      <c r="B37" s="41" t="s">
        <v>138</v>
      </c>
      <c r="C37" s="40"/>
      <c r="D37" s="42"/>
      <c r="E37" s="42"/>
      <c r="F37" s="42"/>
      <c r="G37" s="42"/>
      <c r="H37" s="42"/>
      <c r="I37" s="42"/>
    </row>
    <row r="38" spans="1:9" s="39" customFormat="1" ht="18" customHeight="1">
      <c r="A38" s="40" t="s">
        <v>37</v>
      </c>
      <c r="B38" s="41" t="s">
        <v>139</v>
      </c>
      <c r="C38" s="40" t="s">
        <v>140</v>
      </c>
      <c r="D38" s="42"/>
      <c r="E38" s="42"/>
      <c r="F38" s="42"/>
      <c r="G38" s="42"/>
      <c r="H38" s="42"/>
      <c r="I38" s="42"/>
    </row>
    <row r="39" spans="1:9" s="39" customFormat="1" ht="18" customHeight="1">
      <c r="A39" s="40" t="s">
        <v>141</v>
      </c>
      <c r="B39" s="41" t="s">
        <v>142</v>
      </c>
      <c r="C39" s="40" t="s">
        <v>127</v>
      </c>
      <c r="D39" s="42"/>
      <c r="E39" s="42"/>
      <c r="F39" s="42"/>
      <c r="G39" s="42"/>
      <c r="H39" s="42"/>
      <c r="I39" s="42"/>
    </row>
    <row r="40" spans="1:9" s="39" customFormat="1" ht="18" customHeight="1">
      <c r="A40" s="40" t="s">
        <v>143</v>
      </c>
      <c r="B40" s="41" t="s">
        <v>144</v>
      </c>
      <c r="C40" s="40" t="s">
        <v>145</v>
      </c>
      <c r="D40" s="42"/>
      <c r="E40" s="42"/>
      <c r="F40" s="42"/>
      <c r="G40" s="42"/>
      <c r="H40" s="42"/>
      <c r="I40" s="42"/>
    </row>
    <row r="41" spans="1:9" s="39" customFormat="1" ht="18" customHeight="1">
      <c r="A41" s="40"/>
      <c r="B41" s="41" t="s">
        <v>146</v>
      </c>
      <c r="C41" s="40" t="s">
        <v>145</v>
      </c>
      <c r="D41" s="42"/>
      <c r="E41" s="42"/>
      <c r="F41" s="42"/>
      <c r="G41" s="42"/>
      <c r="H41" s="42"/>
      <c r="I41" s="42"/>
    </row>
    <row r="42" spans="1:9" s="39" customFormat="1" ht="18" customHeight="1">
      <c r="A42" s="40"/>
      <c r="B42" s="41" t="s">
        <v>147</v>
      </c>
      <c r="C42" s="40" t="s">
        <v>145</v>
      </c>
      <c r="D42" s="42"/>
      <c r="E42" s="42"/>
      <c r="F42" s="42"/>
      <c r="G42" s="42"/>
      <c r="H42" s="42"/>
      <c r="I42" s="42"/>
    </row>
    <row r="43" spans="1:9" s="7" customFormat="1" ht="17.25" customHeight="1">
      <c r="A43" s="6" t="s">
        <v>148</v>
      </c>
    </row>
  </sheetData>
  <mergeCells count="8">
    <mergeCell ref="G1:I1"/>
    <mergeCell ref="A3:I3"/>
    <mergeCell ref="A5:A6"/>
    <mergeCell ref="B5:B6"/>
    <mergeCell ref="C5:C6"/>
    <mergeCell ref="D5:E5"/>
    <mergeCell ref="F5:G5"/>
    <mergeCell ref="H5:I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Титульный лист</vt:lpstr>
      <vt:lpstr>Приложение 1</vt:lpstr>
      <vt:lpstr>Приложение 2</vt:lpstr>
      <vt:lpstr>Приложение 5</vt:lpstr>
      <vt:lpstr>'Приложение 2'!TABLE</vt:lpstr>
      <vt:lpstr>'Приложение 2'!Заголовки_для_печати</vt:lpstr>
      <vt:lpstr>'Приложение 2'!Область_печати</vt:lpstr>
    </vt:vector>
  </TitlesOfParts>
  <Company>КонсультантПлюс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Orlova_UV</cp:lastModifiedBy>
  <cp:lastPrinted>2014-10-02T06:40:55Z</cp:lastPrinted>
  <dcterms:created xsi:type="dcterms:W3CDTF">2014-08-15T10:06:32Z</dcterms:created>
  <dcterms:modified xsi:type="dcterms:W3CDTF">2014-10-29T03:55:45Z</dcterms:modified>
</cp:coreProperties>
</file>